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elo\Desktop\BONUS ENERGIA SICILIA\CARICATI SU ODESSA\"/>
    </mc:Choice>
  </mc:AlternateContent>
  <bookViews>
    <workbookView xWindow="0" yWindow="0" windowWidth="28770" windowHeight="11160"/>
  </bookViews>
  <sheets>
    <sheet name="Fatturazione Energia" sheetId="1" r:id="rId1"/>
    <sheet name="Fatturazione Gas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B35" i="2"/>
  <c r="C32" i="2"/>
  <c r="C16" i="2"/>
  <c r="B16" i="2"/>
  <c r="B32" i="2"/>
  <c r="B33" i="2" l="1"/>
  <c r="B17" i="2" l="1"/>
  <c r="B39" i="2" s="1"/>
  <c r="B41" i="2" s="1"/>
  <c r="C32" i="1"/>
  <c r="B32" i="1"/>
  <c r="B35" i="1" s="1"/>
  <c r="C16" i="1"/>
  <c r="B16" i="1"/>
  <c r="B33" i="1" l="1"/>
  <c r="B37" i="1" s="1"/>
  <c r="B39" i="1" s="1"/>
  <c r="B17" i="1"/>
  <c r="B41" i="1" l="1"/>
</calcChain>
</file>

<file path=xl/sharedStrings.xml><?xml version="1.0" encoding="utf-8"?>
<sst xmlns="http://schemas.openxmlformats.org/spreadsheetml/2006/main" count="34" uniqueCount="22">
  <si>
    <t>Fatturazione energia elettrica 2021/2022</t>
  </si>
  <si>
    <t>Mese</t>
  </si>
  <si>
    <t>Imponibile IVA (in Euro)</t>
  </si>
  <si>
    <t>Consumo fatturato (in kWH)</t>
  </si>
  <si>
    <t>Estremi fattura</t>
  </si>
  <si>
    <t>Consumo fatturato (in smc)</t>
  </si>
  <si>
    <t>totale</t>
  </si>
  <si>
    <t>Rapporto Imponibile/Consumo fatturato (𝑃𝑈𝐸(2021))</t>
  </si>
  <si>
    <t>Rapporto Imponibile/Consumo fatturato (𝑃𝑈𝐸(2022))</t>
  </si>
  <si>
    <t>contributo (CE_TOT)</t>
  </si>
  <si>
    <t>differenza Impon. Iva 2022-2021 (minimo 5000 euro)</t>
  </si>
  <si>
    <t>Rapporto Imponibile/Consumo fatturato (PUG(2021))</t>
  </si>
  <si>
    <t>Rapporto Imponibile/Consumo fatturato (PU_G(2022))</t>
  </si>
  <si>
    <t>contributo (CG_TOT)</t>
  </si>
  <si>
    <t>Differenza Rapporto Imponibile  e Consumo fatturato 2022-2021 (IE_PU)</t>
  </si>
  <si>
    <t>Costo dell’energia sostenuto dall’impresa nel 2022 (AE_2022)</t>
  </si>
  <si>
    <t>Costo del gas sostenuto dall’impresa nel 2022 (AG_2022)</t>
  </si>
  <si>
    <t>Differenza Rapporto Imponibile  e Consumo del fatturato 2022-2021 (IG_PU)</t>
  </si>
  <si>
    <t>differenza Imponibile Iva 2022-2021  (minimo 5000 euro)</t>
  </si>
  <si>
    <t>Totale 2021</t>
  </si>
  <si>
    <t>Totale 2022</t>
  </si>
  <si>
    <t>Fatturazione Gas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</si>
</sst>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3" fillId="0" borderId="1" xfId="0" applyFont="1" applyBorder="1"/>
    <xf numFmtId="0" fontId="0" fillId="0" borderId="0" xfId="0" applyBorder="1"/>
    <xf numFmtId="0" fontId="2" fillId="0" borderId="1" xfId="0" applyFont="1" applyBorder="1"/>
    <xf numFmtId="17" fontId="2" fillId="0" borderId="1" xfId="0" applyNumberFormat="1" applyFont="1" applyBorder="1"/>
    <xf numFmtId="43" fontId="0" fillId="0" borderId="1" xfId="1" applyFont="1" applyBorder="1"/>
    <xf numFmtId="43" fontId="2" fillId="0" borderId="1" xfId="1" applyFont="1" applyBorder="1"/>
    <xf numFmtId="165" fontId="2" fillId="0" borderId="1" xfId="1" applyNumberFormat="1" applyFont="1" applyBorder="1"/>
    <xf numFmtId="165" fontId="2" fillId="0" borderId="3" xfId="1" applyNumberFormat="1" applyFont="1" applyBorder="1"/>
    <xf numFmtId="0" fontId="2" fillId="3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right"/>
    </xf>
    <xf numFmtId="166" fontId="2" fillId="0" borderId="1" xfId="0" applyNumberFormat="1" applyFont="1" applyBorder="1"/>
    <xf numFmtId="166" fontId="0" fillId="0" borderId="1" xfId="0" applyNumberFormat="1" applyFill="1" applyBorder="1"/>
    <xf numFmtId="0" fontId="0" fillId="0" borderId="0" xfId="0" applyFill="1"/>
    <xf numFmtId="165" fontId="0" fillId="0" borderId="1" xfId="0" applyNumberFormat="1" applyFill="1" applyBorder="1"/>
    <xf numFmtId="165" fontId="2" fillId="5" borderId="1" xfId="0" applyNumberFormat="1" applyFont="1" applyFill="1" applyBorder="1"/>
    <xf numFmtId="43" fontId="0" fillId="0" borderId="1" xfId="1" applyFont="1" applyFill="1" applyBorder="1"/>
    <xf numFmtId="0" fontId="0" fillId="0" borderId="1" xfId="0" applyFill="1" applyBorder="1"/>
    <xf numFmtId="0" fontId="0" fillId="6" borderId="1" xfId="0" applyFill="1" applyBorder="1"/>
    <xf numFmtId="0" fontId="0" fillId="7" borderId="1" xfId="0" applyFill="1" applyBorder="1"/>
    <xf numFmtId="2" fontId="0" fillId="0" borderId="1" xfId="0" applyNumberFormat="1" applyBorder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0" zoomScaleNormal="100" workbookViewId="0">
      <selection activeCell="B41" sqref="B41"/>
    </sheetView>
  </sheetViews>
  <sheetFormatPr defaultRowHeight="15" x14ac:dyDescent="0.25"/>
  <cols>
    <col min="1" max="1" width="82.42578125" customWidth="1"/>
    <col min="2" max="2" width="22.7109375" bestFit="1" customWidth="1"/>
    <col min="3" max="3" width="26.28515625" bestFit="1" customWidth="1"/>
    <col min="4" max="4" width="14.28515625" bestFit="1" customWidth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4"/>
      <c r="B2" s="24"/>
      <c r="C2" s="24"/>
      <c r="D2" s="24"/>
    </row>
    <row r="3" spans="1:4" x14ac:dyDescent="0.25">
      <c r="A3" s="25">
        <v>2021</v>
      </c>
      <c r="B3" s="25"/>
      <c r="C3" s="25"/>
      <c r="D3" s="25"/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2">
        <v>44228</v>
      </c>
      <c r="B5" s="18">
        <v>132.81</v>
      </c>
      <c r="C5" s="19">
        <v>1423</v>
      </c>
      <c r="D5" s="1"/>
    </row>
    <row r="6" spans="1:4" x14ac:dyDescent="0.25">
      <c r="A6" s="2">
        <v>44256</v>
      </c>
      <c r="B6" s="18">
        <v>144.47</v>
      </c>
      <c r="C6" s="19">
        <v>1551</v>
      </c>
      <c r="D6" s="1"/>
    </row>
    <row r="7" spans="1:4" x14ac:dyDescent="0.25">
      <c r="A7" s="2">
        <v>44287</v>
      </c>
      <c r="B7" s="18">
        <v>246.25</v>
      </c>
      <c r="C7" s="19">
        <v>2766</v>
      </c>
      <c r="D7" s="1"/>
    </row>
    <row r="8" spans="1:4" x14ac:dyDescent="0.25">
      <c r="A8" s="2">
        <v>44317</v>
      </c>
      <c r="B8" s="18">
        <v>337.75</v>
      </c>
      <c r="C8" s="19">
        <v>3961</v>
      </c>
      <c r="D8" s="1"/>
    </row>
    <row r="9" spans="1:4" x14ac:dyDescent="0.25">
      <c r="A9" s="2">
        <v>44348</v>
      </c>
      <c r="B9" s="18">
        <v>247.59</v>
      </c>
      <c r="C9" s="19">
        <v>2818</v>
      </c>
      <c r="D9" s="1"/>
    </row>
    <row r="10" spans="1:4" x14ac:dyDescent="0.25">
      <c r="A10" s="2">
        <v>44378</v>
      </c>
      <c r="B10" s="7">
        <v>300</v>
      </c>
      <c r="C10" s="1">
        <v>3000</v>
      </c>
      <c r="D10" s="1"/>
    </row>
    <row r="11" spans="1:4" x14ac:dyDescent="0.25">
      <c r="A11" s="2">
        <v>44409</v>
      </c>
      <c r="B11" s="7">
        <v>300</v>
      </c>
      <c r="C11" s="1">
        <v>3000</v>
      </c>
      <c r="D11" s="1"/>
    </row>
    <row r="12" spans="1:4" x14ac:dyDescent="0.25">
      <c r="A12" s="2">
        <v>44440</v>
      </c>
      <c r="B12" s="7">
        <v>300</v>
      </c>
      <c r="C12" s="1">
        <v>3000</v>
      </c>
      <c r="D12" s="1"/>
    </row>
    <row r="13" spans="1:4" x14ac:dyDescent="0.25">
      <c r="A13" s="2">
        <v>44470</v>
      </c>
      <c r="B13" s="7">
        <v>300</v>
      </c>
      <c r="C13" s="1">
        <v>3000</v>
      </c>
      <c r="D13" s="1"/>
    </row>
    <row r="14" spans="1:4" x14ac:dyDescent="0.25">
      <c r="A14" s="2">
        <v>44501</v>
      </c>
      <c r="B14" s="7">
        <v>300</v>
      </c>
      <c r="C14" s="1">
        <v>3000</v>
      </c>
      <c r="D14" s="1"/>
    </row>
    <row r="15" spans="1:4" x14ac:dyDescent="0.25">
      <c r="A15" s="2">
        <v>44531</v>
      </c>
      <c r="B15" s="7">
        <v>300</v>
      </c>
      <c r="C15" s="1">
        <v>3000</v>
      </c>
      <c r="D15" s="1"/>
    </row>
    <row r="16" spans="1:4" x14ac:dyDescent="0.25">
      <c r="A16" s="6" t="s">
        <v>6</v>
      </c>
      <c r="B16" s="8">
        <f>SUM(B5:B15)</f>
        <v>2908.87</v>
      </c>
      <c r="C16" s="10">
        <f>SUM(C5:C15)</f>
        <v>30519</v>
      </c>
      <c r="D16" s="4"/>
    </row>
    <row r="17" spans="1:4" x14ac:dyDescent="0.25">
      <c r="A17" s="6" t="s">
        <v>7</v>
      </c>
      <c r="B17" s="13">
        <f>B16/C16</f>
        <v>9.5313411317539884E-2</v>
      </c>
      <c r="C17" s="4"/>
      <c r="D17" s="4"/>
    </row>
    <row r="19" spans="1:4" x14ac:dyDescent="0.25">
      <c r="A19" s="26">
        <v>2022</v>
      </c>
      <c r="B19" s="26"/>
      <c r="C19" s="26"/>
      <c r="D19" s="26"/>
    </row>
    <row r="20" spans="1:4" x14ac:dyDescent="0.25">
      <c r="A20" s="3" t="s">
        <v>1</v>
      </c>
      <c r="B20" s="3" t="s">
        <v>2</v>
      </c>
      <c r="C20" s="3" t="s">
        <v>3</v>
      </c>
      <c r="D20" s="3" t="s">
        <v>4</v>
      </c>
    </row>
    <row r="21" spans="1:4" x14ac:dyDescent="0.25">
      <c r="A21" s="2">
        <v>44593</v>
      </c>
      <c r="B21" s="18">
        <v>159.91999999999999</v>
      </c>
      <c r="C21" s="19">
        <v>1575</v>
      </c>
      <c r="D21" s="1"/>
    </row>
    <row r="22" spans="1:4" x14ac:dyDescent="0.25">
      <c r="A22" s="2">
        <v>44621</v>
      </c>
      <c r="B22" s="18">
        <v>166.72</v>
      </c>
      <c r="C22" s="19">
        <v>1756</v>
      </c>
      <c r="D22" s="1"/>
    </row>
    <row r="23" spans="1:4" x14ac:dyDescent="0.25">
      <c r="A23" s="2">
        <v>44652</v>
      </c>
      <c r="B23" s="18">
        <v>287.52</v>
      </c>
      <c r="C23" s="19">
        <v>3290</v>
      </c>
      <c r="D23" s="1"/>
    </row>
    <row r="24" spans="1:4" x14ac:dyDescent="0.25">
      <c r="A24" s="2">
        <v>44682</v>
      </c>
      <c r="B24" s="18">
        <v>343.34</v>
      </c>
      <c r="C24" s="19">
        <v>3811</v>
      </c>
      <c r="D24" s="1"/>
    </row>
    <row r="25" spans="1:4" x14ac:dyDescent="0.25">
      <c r="A25" s="2">
        <v>44713</v>
      </c>
      <c r="B25" s="18">
        <v>262.64999999999998</v>
      </c>
      <c r="C25" s="19">
        <v>2882</v>
      </c>
      <c r="D25" s="1"/>
    </row>
    <row r="26" spans="1:4" x14ac:dyDescent="0.25">
      <c r="A26" s="2">
        <v>44743</v>
      </c>
      <c r="B26" s="7">
        <v>500</v>
      </c>
      <c r="C26" s="1">
        <v>4000</v>
      </c>
      <c r="D26" s="1"/>
    </row>
    <row r="27" spans="1:4" x14ac:dyDescent="0.25">
      <c r="A27" s="2">
        <v>44774</v>
      </c>
      <c r="B27" s="7">
        <v>500</v>
      </c>
      <c r="C27" s="1">
        <v>4000</v>
      </c>
      <c r="D27" s="1"/>
    </row>
    <row r="28" spans="1:4" x14ac:dyDescent="0.25">
      <c r="A28" s="2">
        <v>44805</v>
      </c>
      <c r="B28" s="7">
        <v>500</v>
      </c>
      <c r="C28" s="1">
        <v>4000</v>
      </c>
      <c r="D28" s="1"/>
    </row>
    <row r="29" spans="1:4" x14ac:dyDescent="0.25">
      <c r="A29" s="2">
        <v>44835</v>
      </c>
      <c r="B29" s="7">
        <v>500</v>
      </c>
      <c r="C29" s="1">
        <v>4000</v>
      </c>
      <c r="D29" s="1"/>
    </row>
    <row r="30" spans="1:4" x14ac:dyDescent="0.25">
      <c r="A30" s="2">
        <v>44866</v>
      </c>
      <c r="B30" s="7">
        <v>6600</v>
      </c>
      <c r="C30" s="1">
        <v>4000</v>
      </c>
      <c r="D30" s="1"/>
    </row>
    <row r="31" spans="1:4" x14ac:dyDescent="0.25">
      <c r="A31" s="2">
        <v>44896</v>
      </c>
      <c r="B31" s="7">
        <v>4000</v>
      </c>
      <c r="C31" s="1">
        <v>4000</v>
      </c>
      <c r="D31" s="1"/>
    </row>
    <row r="32" spans="1:4" x14ac:dyDescent="0.25">
      <c r="A32" s="5" t="s">
        <v>6</v>
      </c>
      <c r="B32" s="8">
        <f>SUM(B21:B31)</f>
        <v>13820.15</v>
      </c>
      <c r="C32" s="9">
        <f>SUM(C21:C31)</f>
        <v>37314</v>
      </c>
    </row>
    <row r="33" spans="1:2" x14ac:dyDescent="0.25">
      <c r="A33" s="6" t="s">
        <v>8</v>
      </c>
      <c r="B33" s="13">
        <f>B32/C32</f>
        <v>0.37037439030926728</v>
      </c>
    </row>
    <row r="35" spans="1:2" x14ac:dyDescent="0.25">
      <c r="A35" s="11" t="s">
        <v>10</v>
      </c>
      <c r="B35" s="12">
        <f>B32-B16</f>
        <v>10911.279999999999</v>
      </c>
    </row>
    <row r="37" spans="1:2" x14ac:dyDescent="0.25">
      <c r="A37" s="11" t="s">
        <v>14</v>
      </c>
      <c r="B37" s="14">
        <f>B33-B17</f>
        <v>0.27506097899172738</v>
      </c>
    </row>
    <row r="38" spans="1:2" x14ac:dyDescent="0.25">
      <c r="B38" s="15"/>
    </row>
    <row r="39" spans="1:2" x14ac:dyDescent="0.25">
      <c r="A39" s="11" t="s">
        <v>15</v>
      </c>
      <c r="B39" s="16">
        <f>B37*C32</f>
        <v>10263.625370097316</v>
      </c>
    </row>
    <row r="40" spans="1:2" x14ac:dyDescent="0.25">
      <c r="B40" s="15"/>
    </row>
    <row r="41" spans="1:2" x14ac:dyDescent="0.25">
      <c r="A41" s="11" t="s">
        <v>9</v>
      </c>
      <c r="B41" s="17">
        <f>B39*0.3</f>
        <v>3079.0876110291947</v>
      </c>
    </row>
  </sheetData>
  <dataConsolidate/>
  <mergeCells count="3">
    <mergeCell ref="A1:D2"/>
    <mergeCell ref="A3:D3"/>
    <mergeCell ref="A19:D19"/>
  </mergeCells>
  <conditionalFormatting sqref="B35">
    <cfRule type="expression" dxfId="1" priority="1">
      <formula>+IF($B$35&lt;5000,1,0)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0" workbookViewId="0">
      <selection activeCell="B13" sqref="B12:B13"/>
    </sheetView>
  </sheetViews>
  <sheetFormatPr defaultRowHeight="15" x14ac:dyDescent="0.25"/>
  <cols>
    <col min="1" max="1" width="63.28515625" customWidth="1"/>
    <col min="2" max="2" width="23.140625" bestFit="1" customWidth="1"/>
    <col min="3" max="3" width="25.5703125" bestFit="1" customWidth="1"/>
    <col min="4" max="4" width="14.28515625" bestFit="1" customWidth="1"/>
  </cols>
  <sheetData>
    <row r="1" spans="1:4" x14ac:dyDescent="0.25">
      <c r="A1" s="23" t="s">
        <v>21</v>
      </c>
      <c r="B1" s="23"/>
      <c r="C1" s="23"/>
      <c r="D1" s="23"/>
    </row>
    <row r="2" spans="1:4" x14ac:dyDescent="0.25">
      <c r="A2" s="24"/>
      <c r="B2" s="24"/>
      <c r="C2" s="24"/>
      <c r="D2" s="24"/>
    </row>
    <row r="3" spans="1:4" x14ac:dyDescent="0.25">
      <c r="A3" s="25">
        <v>2021</v>
      </c>
      <c r="B3" s="25"/>
      <c r="C3" s="25"/>
      <c r="D3" s="25"/>
    </row>
    <row r="4" spans="1:4" x14ac:dyDescent="0.25">
      <c r="A4" s="3" t="s">
        <v>1</v>
      </c>
      <c r="B4" s="3" t="s">
        <v>2</v>
      </c>
      <c r="C4" s="3" t="s">
        <v>5</v>
      </c>
      <c r="D4" s="3" t="s">
        <v>4</v>
      </c>
    </row>
    <row r="5" spans="1:4" x14ac:dyDescent="0.25">
      <c r="A5" s="2">
        <v>44228</v>
      </c>
      <c r="B5" s="1">
        <v>1000</v>
      </c>
      <c r="C5" s="1">
        <v>500</v>
      </c>
      <c r="D5" s="1"/>
    </row>
    <row r="6" spans="1:4" x14ac:dyDescent="0.25">
      <c r="A6" s="2">
        <v>44256</v>
      </c>
      <c r="B6" s="1"/>
      <c r="C6" s="1"/>
      <c r="D6" s="1"/>
    </row>
    <row r="7" spans="1:4" x14ac:dyDescent="0.25">
      <c r="A7" s="2">
        <v>44287</v>
      </c>
      <c r="B7" s="1"/>
      <c r="C7" s="1"/>
      <c r="D7" s="1"/>
    </row>
    <row r="8" spans="1:4" x14ac:dyDescent="0.25">
      <c r="A8" s="2">
        <v>44317</v>
      </c>
      <c r="B8" s="1"/>
      <c r="C8" s="1"/>
      <c r="D8" s="1"/>
    </row>
    <row r="9" spans="1:4" x14ac:dyDescent="0.25">
      <c r="A9" s="2">
        <v>44348</v>
      </c>
      <c r="B9" s="1"/>
      <c r="C9" s="1"/>
      <c r="D9" s="1"/>
    </row>
    <row r="10" spans="1:4" x14ac:dyDescent="0.25">
      <c r="A10" s="2">
        <v>44378</v>
      </c>
      <c r="B10" s="1"/>
      <c r="C10" s="1"/>
      <c r="D10" s="1"/>
    </row>
    <row r="11" spans="1:4" x14ac:dyDescent="0.25">
      <c r="A11" s="2">
        <v>44409</v>
      </c>
      <c r="B11" s="1"/>
      <c r="C11" s="1"/>
      <c r="D11" s="1"/>
    </row>
    <row r="12" spans="1:4" x14ac:dyDescent="0.25">
      <c r="A12" s="2">
        <v>44440</v>
      </c>
      <c r="B12" s="1"/>
      <c r="C12" s="1"/>
      <c r="D12" s="1"/>
    </row>
    <row r="13" spans="1:4" x14ac:dyDescent="0.25">
      <c r="A13" s="2">
        <v>44470</v>
      </c>
      <c r="B13" s="1"/>
      <c r="C13" s="1"/>
      <c r="D13" s="1"/>
    </row>
    <row r="14" spans="1:4" x14ac:dyDescent="0.25">
      <c r="A14" s="2">
        <v>44501</v>
      </c>
      <c r="B14" s="1"/>
      <c r="C14" s="1"/>
      <c r="D14" s="1"/>
    </row>
    <row r="15" spans="1:4" x14ac:dyDescent="0.25">
      <c r="A15" s="2">
        <v>44531</v>
      </c>
      <c r="B15" s="1"/>
      <c r="C15" s="1"/>
      <c r="D15" s="1"/>
    </row>
    <row r="16" spans="1:4" x14ac:dyDescent="0.25">
      <c r="A16" s="6" t="s">
        <v>19</v>
      </c>
      <c r="B16" s="5">
        <f>SUM(B5:B15)</f>
        <v>1000</v>
      </c>
      <c r="C16" s="5">
        <f>SUM(C5:C15)</f>
        <v>500</v>
      </c>
      <c r="D16" s="4"/>
    </row>
    <row r="17" spans="1:4" x14ac:dyDescent="0.25">
      <c r="A17" s="6" t="s">
        <v>11</v>
      </c>
      <c r="B17" s="22">
        <f>B16/C16</f>
        <v>2</v>
      </c>
    </row>
    <row r="19" spans="1:4" ht="21" customHeight="1" x14ac:dyDescent="0.25">
      <c r="A19" s="25">
        <v>2022</v>
      </c>
      <c r="B19" s="25"/>
      <c r="C19" s="25"/>
      <c r="D19" s="25"/>
    </row>
    <row r="20" spans="1:4" x14ac:dyDescent="0.25">
      <c r="A20" s="3" t="s">
        <v>1</v>
      </c>
      <c r="B20" s="3" t="s">
        <v>2</v>
      </c>
      <c r="C20" s="3" t="s">
        <v>5</v>
      </c>
      <c r="D20" s="3" t="s">
        <v>4</v>
      </c>
    </row>
    <row r="21" spans="1:4" x14ac:dyDescent="0.25">
      <c r="A21" s="2">
        <v>44593</v>
      </c>
      <c r="B21" s="1"/>
      <c r="C21" s="1"/>
      <c r="D21" s="1"/>
    </row>
    <row r="22" spans="1:4" x14ac:dyDescent="0.25">
      <c r="A22" s="2">
        <v>44621</v>
      </c>
      <c r="B22" s="1">
        <v>5000</v>
      </c>
      <c r="C22" s="1"/>
      <c r="D22" s="1"/>
    </row>
    <row r="23" spans="1:4" x14ac:dyDescent="0.25">
      <c r="A23" s="2">
        <v>44652</v>
      </c>
      <c r="B23" s="1"/>
      <c r="C23" s="1"/>
      <c r="D23" s="1"/>
    </row>
    <row r="24" spans="1:4" x14ac:dyDescent="0.25">
      <c r="A24" s="2">
        <v>44682</v>
      </c>
      <c r="B24" s="1"/>
      <c r="C24" s="1"/>
      <c r="D24" s="1"/>
    </row>
    <row r="25" spans="1:4" x14ac:dyDescent="0.25">
      <c r="A25" s="2">
        <v>44713</v>
      </c>
      <c r="B25" s="1"/>
      <c r="C25" s="1"/>
      <c r="D25" s="1"/>
    </row>
    <row r="26" spans="1:4" x14ac:dyDescent="0.25">
      <c r="A26" s="2">
        <v>44743</v>
      </c>
      <c r="B26" s="1"/>
      <c r="C26" s="1"/>
      <c r="D26" s="1"/>
    </row>
    <row r="27" spans="1:4" x14ac:dyDescent="0.25">
      <c r="A27" s="2">
        <v>44774</v>
      </c>
      <c r="B27" s="1"/>
      <c r="C27" s="1"/>
      <c r="D27" s="1"/>
    </row>
    <row r="28" spans="1:4" x14ac:dyDescent="0.25">
      <c r="A28" s="2">
        <v>44805</v>
      </c>
      <c r="B28" s="1"/>
      <c r="C28" s="1"/>
      <c r="D28" s="1"/>
    </row>
    <row r="29" spans="1:4" x14ac:dyDescent="0.25">
      <c r="A29" s="2">
        <v>44835</v>
      </c>
      <c r="B29" s="1"/>
      <c r="C29" s="1"/>
      <c r="D29" s="1"/>
    </row>
    <row r="30" spans="1:4" x14ac:dyDescent="0.25">
      <c r="A30" s="2">
        <v>44866</v>
      </c>
      <c r="B30" s="1">
        <v>5000</v>
      </c>
      <c r="C30" s="1">
        <v>2000</v>
      </c>
      <c r="D30" s="1"/>
    </row>
    <row r="31" spans="1:4" x14ac:dyDescent="0.25">
      <c r="A31" s="2">
        <v>44896</v>
      </c>
      <c r="B31" s="1"/>
      <c r="C31" s="1"/>
      <c r="D31" s="1"/>
    </row>
    <row r="32" spans="1:4" x14ac:dyDescent="0.25">
      <c r="A32" s="6" t="s">
        <v>20</v>
      </c>
      <c r="B32" s="5">
        <f>SUM(B21:B31)</f>
        <v>10000</v>
      </c>
      <c r="C32" s="5">
        <f>SUM(C21:C31)</f>
        <v>2000</v>
      </c>
      <c r="D32" s="4"/>
    </row>
    <row r="33" spans="1:2" x14ac:dyDescent="0.25">
      <c r="A33" s="6" t="s">
        <v>12</v>
      </c>
      <c r="B33" s="22">
        <f>B32/C32</f>
        <v>5</v>
      </c>
    </row>
    <row r="35" spans="1:2" x14ac:dyDescent="0.25">
      <c r="A35" s="11" t="s">
        <v>18</v>
      </c>
      <c r="B35" s="21">
        <f>B32-B16</f>
        <v>9000</v>
      </c>
    </row>
    <row r="37" spans="1:2" ht="30" x14ac:dyDescent="0.25">
      <c r="A37" s="11" t="s">
        <v>17</v>
      </c>
      <c r="B37" s="22">
        <f>B33-B17</f>
        <v>3</v>
      </c>
    </row>
    <row r="39" spans="1:2" x14ac:dyDescent="0.25">
      <c r="A39" s="11" t="s">
        <v>16</v>
      </c>
      <c r="B39" s="1">
        <f>B37*C32</f>
        <v>6000</v>
      </c>
    </row>
    <row r="41" spans="1:2" x14ac:dyDescent="0.25">
      <c r="A41" s="11" t="s">
        <v>13</v>
      </c>
      <c r="B41" s="20">
        <f>0.3*B39</f>
        <v>1800</v>
      </c>
    </row>
  </sheetData>
  <mergeCells count="3">
    <mergeCell ref="A19:D19"/>
    <mergeCell ref="A1:D2"/>
    <mergeCell ref="A3:D3"/>
  </mergeCells>
  <conditionalFormatting sqref="B35">
    <cfRule type="expression" dxfId="0" priority="1">
      <formula>+IF($B$35&lt;5000,1,0)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Fatturazione Energia</vt:lpstr>
      <vt:lpstr>Fatturazione Gas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s-piccione</dc:creator>
  <cp:lastModifiedBy>Consuelo</cp:lastModifiedBy>
  <dcterms:created xsi:type="dcterms:W3CDTF">2023-01-25T15:15:34Z</dcterms:created>
  <dcterms:modified xsi:type="dcterms:W3CDTF">2023-01-30T09:22:55Z</dcterms:modified>
</cp:coreProperties>
</file>